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66925"/>
  <mc:AlternateContent xmlns:mc="http://schemas.openxmlformats.org/markup-compatibility/2006">
    <mc:Choice Requires="x15">
      <x15ac:absPath xmlns:x15ac="http://schemas.microsoft.com/office/spreadsheetml/2010/11/ac" url="C:\Users\ZBook\Desktop\"/>
    </mc:Choice>
  </mc:AlternateContent>
  <xr:revisionPtr revIDLastSave="0" documentId="13_ncr:1_{FB8DB7DD-72BD-430A-BA61-60ADF5859FF1}" xr6:coauthVersionLast="46" xr6:coauthVersionMax="46" xr10:uidLastSave="{00000000-0000-0000-0000-000000000000}"/>
  <bookViews>
    <workbookView xWindow="-120" yWindow="-120" windowWidth="29040" windowHeight="15840" xr2:uid="{95427668-F8CB-4BEB-AD86-D889E8C540A5}"/>
  </bookViews>
  <sheets>
    <sheet name="Invoer" sheetId="1" r:id="rId1"/>
    <sheet name="Rekenblad" sheetId="2"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1" l="1"/>
  <c r="B14" i="2"/>
  <c r="P14" i="2" s="1"/>
  <c r="B18" i="1"/>
  <c r="B13" i="2"/>
  <c r="Q13" i="2" s="1"/>
  <c r="B27" i="2" a="1"/>
  <c r="B27" i="2" s="1"/>
  <c r="B28" i="2" a="1"/>
  <c r="B28" i="2" s="1"/>
  <c r="B29" i="2" a="1"/>
  <c r="B29" i="2" s="1"/>
  <c r="B30" i="2" a="1"/>
  <c r="B30" i="2" s="1"/>
  <c r="B19" i="2" a="1"/>
  <c r="B19" i="2" s="1"/>
  <c r="B20" i="2" a="1"/>
  <c r="B20" i="2" s="1"/>
  <c r="B21" i="2" a="1"/>
  <c r="B21" i="2" s="1"/>
  <c r="B22" i="2" a="1"/>
  <c r="B22" i="2" s="1"/>
  <c r="B23" i="2" a="1"/>
  <c r="B23" i="2" s="1"/>
  <c r="B24" i="2" a="1"/>
  <c r="B24" i="2" s="1"/>
  <c r="B25" i="2" a="1"/>
  <c r="B25" i="2" s="1"/>
  <c r="B26" i="2" a="1"/>
  <c r="B26" i="2" s="1"/>
  <c r="B18" i="2" a="1"/>
  <c r="B18" i="2" s="1"/>
  <c r="Z2" i="2"/>
  <c r="AA2" i="2"/>
  <c r="AB2" i="2"/>
  <c r="W2" i="2"/>
  <c r="X2" i="2"/>
  <c r="Y2" i="2"/>
  <c r="R2" i="2"/>
  <c r="S2" i="2"/>
  <c r="T2" i="2"/>
  <c r="U2" i="2"/>
  <c r="V2" i="2"/>
  <c r="Q2" i="2"/>
  <c r="P2" i="2"/>
  <c r="B4" i="2"/>
  <c r="X4" i="2" s="1"/>
  <c r="B5" i="2"/>
  <c r="P5" i="2" s="1"/>
  <c r="B6" i="2"/>
  <c r="AD6" i="2" s="1"/>
  <c r="B7" i="2"/>
  <c r="T7" i="2" s="1"/>
  <c r="B8" i="2"/>
  <c r="P8" i="2" s="1"/>
  <c r="B9" i="2"/>
  <c r="AD9" i="2" s="1"/>
  <c r="B10" i="2"/>
  <c r="P10" i="2" s="1"/>
  <c r="B11" i="2"/>
  <c r="AD11" i="2" s="1"/>
  <c r="B12" i="2"/>
  <c r="V12" i="2" s="1"/>
  <c r="B14" i="1"/>
  <c r="B15" i="1"/>
  <c r="B16" i="1"/>
  <c r="B17" i="1"/>
  <c r="B11" i="1"/>
  <c r="B12" i="1"/>
  <c r="B13" i="1"/>
  <c r="B3" i="2"/>
  <c r="X3" i="2" s="1"/>
  <c r="B9" i="1"/>
  <c r="B10" i="1"/>
  <c r="B8" i="1"/>
  <c r="AD14" i="2" l="1"/>
  <c r="W14" i="2"/>
  <c r="V14" i="2"/>
  <c r="AB14" i="2"/>
  <c r="Z14" i="2"/>
  <c r="Y14" i="2"/>
  <c r="Q14" i="2"/>
  <c r="U14" i="2"/>
  <c r="T14" i="2"/>
  <c r="AA14" i="2"/>
  <c r="S14" i="2"/>
  <c r="R14" i="2"/>
  <c r="X14" i="2"/>
  <c r="AB13" i="2"/>
  <c r="AA13" i="2"/>
  <c r="Z13" i="2"/>
  <c r="AD13" i="2"/>
  <c r="X13" i="2"/>
  <c r="W13" i="2"/>
  <c r="V13" i="2"/>
  <c r="U13" i="2"/>
  <c r="T13" i="2"/>
  <c r="S13" i="2"/>
  <c r="R13" i="2"/>
  <c r="P13" i="2"/>
  <c r="Y13" i="2"/>
  <c r="AB6" i="2"/>
  <c r="W6" i="2"/>
  <c r="U6" i="2"/>
  <c r="Q6" i="2"/>
  <c r="T6" i="2"/>
  <c r="R12" i="2"/>
  <c r="AB12" i="2"/>
  <c r="Z12" i="2"/>
  <c r="X12" i="2"/>
  <c r="W12" i="2"/>
  <c r="U12" i="2"/>
  <c r="T12" i="2"/>
  <c r="AA12" i="2"/>
  <c r="S12" i="2"/>
  <c r="Y12" i="2"/>
  <c r="Q12" i="2"/>
  <c r="S11" i="2"/>
  <c r="AA11" i="2"/>
  <c r="R11" i="2"/>
  <c r="Y11" i="2"/>
  <c r="AB11" i="2"/>
  <c r="X11" i="2"/>
  <c r="U11" i="2"/>
  <c r="Q11" i="2"/>
  <c r="W11" i="2"/>
  <c r="T11" i="2"/>
  <c r="Z11" i="2"/>
  <c r="V11" i="2"/>
  <c r="AB10" i="2"/>
  <c r="Y10" i="2"/>
  <c r="S10" i="2"/>
  <c r="AA10" i="2"/>
  <c r="Z10" i="2"/>
  <c r="X10" i="2"/>
  <c r="W10" i="2"/>
  <c r="T10" i="2"/>
  <c r="Q10" i="2"/>
  <c r="R10" i="2"/>
  <c r="U10" i="2"/>
  <c r="V10" i="2"/>
  <c r="S9" i="2"/>
  <c r="T9" i="2"/>
  <c r="X9" i="2"/>
  <c r="AB9" i="2"/>
  <c r="R9" i="2"/>
  <c r="W9" i="2"/>
  <c r="Q9" i="2"/>
  <c r="V9" i="2"/>
  <c r="AA9" i="2"/>
  <c r="Z9" i="2"/>
  <c r="Y9" i="2"/>
  <c r="U9" i="2"/>
  <c r="T8" i="2"/>
  <c r="AA8" i="2"/>
  <c r="S8" i="2"/>
  <c r="AB8" i="2"/>
  <c r="Y8" i="2"/>
  <c r="R8" i="2"/>
  <c r="W8" i="2"/>
  <c r="U8" i="2"/>
  <c r="Z8" i="2"/>
  <c r="Q8" i="2"/>
  <c r="X8" i="2"/>
  <c r="V8" i="2"/>
  <c r="Q7" i="2"/>
  <c r="S7" i="2"/>
  <c r="R7" i="2"/>
  <c r="X7" i="2"/>
  <c r="AB7" i="2"/>
  <c r="W7" i="2"/>
  <c r="Z7" i="2"/>
  <c r="V7" i="2"/>
  <c r="U7" i="2"/>
  <c r="Y7" i="2"/>
  <c r="AA7" i="2"/>
  <c r="V6" i="2"/>
  <c r="AA6" i="2"/>
  <c r="Z6" i="2"/>
  <c r="R6" i="2"/>
  <c r="S6" i="2"/>
  <c r="Y6" i="2"/>
  <c r="X6" i="2"/>
  <c r="V5" i="2"/>
  <c r="AA5" i="2"/>
  <c r="S5" i="2"/>
  <c r="Z5" i="2"/>
  <c r="R5" i="2"/>
  <c r="W5" i="2"/>
  <c r="T5" i="2"/>
  <c r="Y5" i="2"/>
  <c r="U5" i="2"/>
  <c r="AB5" i="2"/>
  <c r="Q5" i="2"/>
  <c r="X5" i="2"/>
  <c r="W4" i="2"/>
  <c r="U4" i="2"/>
  <c r="AB4" i="2"/>
  <c r="T4" i="2"/>
  <c r="S4" i="2"/>
  <c r="Z4" i="2"/>
  <c r="R4" i="2"/>
  <c r="Q4" i="2"/>
  <c r="Y4" i="2"/>
  <c r="V4" i="2"/>
  <c r="AA4" i="2"/>
  <c r="V3" i="2"/>
  <c r="U3" i="2"/>
  <c r="T3" i="2"/>
  <c r="AA3" i="2"/>
  <c r="S3" i="2"/>
  <c r="AB3" i="2"/>
  <c r="Z3" i="2"/>
  <c r="R3" i="2"/>
  <c r="Q3" i="2"/>
  <c r="Y3" i="2"/>
  <c r="W3" i="2"/>
  <c r="P3" i="2"/>
  <c r="AD12" i="2"/>
  <c r="P12" i="2"/>
  <c r="AD8" i="2"/>
  <c r="AD10" i="2"/>
  <c r="P9" i="2"/>
  <c r="P11" i="2"/>
  <c r="P6" i="2"/>
  <c r="AD3" i="2"/>
  <c r="AD5" i="2"/>
  <c r="AD4" i="2"/>
  <c r="P4" i="2"/>
  <c r="K1" i="2" l="1"/>
  <c r="C26" i="2" s="1" a="1"/>
  <c r="C26" i="2" s="1"/>
  <c r="D1" i="2"/>
  <c r="C19" i="2" s="1" a="1"/>
  <c r="C19" i="2" s="1"/>
  <c r="L1" i="2"/>
  <c r="C27" i="2" s="1" a="1"/>
  <c r="C27" i="2" s="1"/>
  <c r="M1" i="2"/>
  <c r="C28" i="2" s="1" a="1"/>
  <c r="C28" i="2" s="1"/>
  <c r="E1" i="2"/>
  <c r="C20" i="2" s="1" a="1"/>
  <c r="C20" i="2" s="1"/>
  <c r="O1" i="2"/>
  <c r="F1" i="2"/>
  <c r="C21" i="2" s="1" a="1"/>
  <c r="C21" i="2" s="1"/>
  <c r="I1" i="2"/>
  <c r="C24" i="2" s="1" a="1"/>
  <c r="C24" i="2" s="1"/>
  <c r="N1" i="2"/>
  <c r="C29" i="2" s="1" a="1"/>
  <c r="C29" i="2" s="1"/>
  <c r="J1" i="2"/>
  <c r="C25" i="2" s="1" a="1"/>
  <c r="C25" i="2" s="1"/>
  <c r="G1" i="2"/>
  <c r="C22" i="2" s="1" a="1"/>
  <c r="C22" i="2" s="1"/>
  <c r="H1" i="2"/>
  <c r="C23" i="2" s="1" a="1"/>
  <c r="C23" i="2" s="1"/>
  <c r="P7" i="2"/>
  <c r="C1" i="2" s="1"/>
  <c r="AD7" i="2"/>
  <c r="AD1" i="2" s="1"/>
  <c r="D21" i="1" s="1"/>
  <c r="C30" i="2" l="1" a="1"/>
  <c r="C30" i="2" s="1"/>
  <c r="C18" i="2" a="1"/>
  <c r="C18"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<sst xmlns="http://schemas.openxmlformats.org/spreadsheetml/2006/main" count="208" uniqueCount="40">
  <si>
    <t>CDA</t>
  </si>
  <si>
    <t>Keuze mogelijkheden</t>
  </si>
  <si>
    <t>Invoer gebruiker</t>
  </si>
  <si>
    <t>Belangrijk</t>
  </si>
  <si>
    <t>Niet belangrijk</t>
  </si>
  <si>
    <t>Overeenkomst</t>
  </si>
  <si>
    <t>Voer hier uw keuze in</t>
  </si>
  <si>
    <t>Geen keuze</t>
  </si>
  <si>
    <t>Overeenkomst met uw keuze</t>
  </si>
  <si>
    <t>Partijen</t>
  </si>
  <si>
    <t>VVD</t>
  </si>
  <si>
    <t>invoer controle</t>
  </si>
  <si>
    <t>Berekening overeenkomst</t>
  </si>
  <si>
    <t>SP</t>
  </si>
  <si>
    <t>PvdD</t>
  </si>
  <si>
    <t>50PLUS</t>
  </si>
  <si>
    <t>PVV</t>
  </si>
  <si>
    <t>GroenLinks</t>
  </si>
  <si>
    <t>D66</t>
  </si>
  <si>
    <t>PvdA</t>
  </si>
  <si>
    <t>DENK</t>
  </si>
  <si>
    <t>SGP</t>
  </si>
  <si>
    <t>ChristenUnie</t>
  </si>
  <si>
    <t>Forum voor Democratie</t>
  </si>
  <si>
    <t>Preventieve aandacht voor mentale gezondheid</t>
  </si>
  <si>
    <t>Uithuisgeplaatste kinderen moeten standaard een traumabehandeling krijgen</t>
  </si>
  <si>
    <t>Tijdige signalering door betere samenwerking tussen instellingen en professionals</t>
  </si>
  <si>
    <t>Achtien jaar is niet het definitieve eindpunt van de jeugdhulp</t>
  </si>
  <si>
    <t>MELDINGEN</t>
  </si>
  <si>
    <t>We hebben ons best gedaan om deze kieswijzer zo zorgvuldig mogelijk op te stellen, echter zijn wij niet aansprakelijk voor een eventuele niet correcte uitkomst.</t>
  </si>
  <si>
    <t>Voorkomen van wachtlijsten binnen de (specialistische) jeugdzorg en jeugd-ggz</t>
  </si>
  <si>
    <t>Het seksueel beschadigen (kindermisbruik) van kinderen moet steviger worden aangepakt</t>
  </si>
  <si>
    <t>Vanuit de overheid moet er een belangenbehartiger komen die ervoor zorgt dat er meer aandacht is voor huiselijk geweld en het melden van  geweld achter de voordeur laagdrempeliger maakt</t>
  </si>
  <si>
    <t>Meer ondersteuning voor ouders, bijvoorbeeld voor pleegouders of bij een scheiding</t>
  </si>
  <si>
    <t>In het partijprogramma is er specifiek aandacht besteedt aan het thema kindermishandeling</t>
  </si>
  <si>
    <t>Kindermishandeling bespreekbaar maken bij professionals, gezinnen en kinderen</t>
  </si>
  <si>
    <t>Aandacht voor betekenisvolle participatie van kinderen</t>
  </si>
  <si>
    <t>Er is één steunfiguur/aanspreekpunt die namens de betrokken instanties het kind langdurig informeert over het proces</t>
  </si>
  <si>
    <r>
      <t xml:space="preserve">De </t>
    </r>
    <r>
      <rPr>
        <b/>
        <sz val="11"/>
        <color rgb="FF000000"/>
        <rFont val="Calibri"/>
        <family val="2"/>
        <scheme val="minor"/>
      </rPr>
      <t xml:space="preserve">Jongerentaskforce van Augeo Foundation </t>
    </r>
    <r>
      <rPr>
        <sz val="11"/>
        <color rgb="FF000000"/>
        <rFont val="Calibri"/>
        <family val="2"/>
        <scheme val="minor"/>
      </rPr>
      <t>vindt dat kinderen met liefde en in veiligheid moeten opgroeien. Met de aankomende verkiezingen zijn wij in de partijprogramma’s gedoken. Onze bevinden zijn interactief terug te vinden in deze kieswijzer. Het doel van deze kieswijzer is om je aan het denken te zetten en handvatten voor een discussie te geven, niet om je te overtuigen. </t>
    </r>
  </si>
  <si>
    <t>Geef bij elke stelling aan of je het onderwerp belangrijk of niet belangrijk vind. Als je alle stellingen hebt beantwoord dan zie je in de grafiek in hoeverre uw antwoorden overeenkomen met de dertien grootste partijen.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</si>
</sst>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Calibri"/>
      <family val="2"/>
      <scheme val="minor"/>
    </font>
    <font>
      <sz val="11"/>
      <color theme="0"/>
      <name val="Calibri"/>
      <family val="2"/>
      <scheme val="minor"/>
    </font>
    <font>
      <b/>
      <sz val="11"/>
      <color theme="0"/>
      <name val="Calibri"/>
      <family val="2"/>
      <scheme val="minor"/>
    </font>
    <font>
      <sz val="8"/>
      <name val="Calibri"/>
      <family val="2"/>
      <scheme val="minor"/>
    </font>
    <font>
      <sz val="11"/>
      <name val="Calibri"/>
      <family val="2"/>
      <scheme val="minor"/>
    </font>
    <font>
      <b/>
      <sz val="18"/>
      <color theme="1"/>
      <name val="Calibri"/>
      <family val="2"/>
      <scheme val="minor"/>
    </font>
    <font>
      <sz val="11"/>
      <color rgb="FF000000"/>
      <name val="Calibri"/>
      <family val="2"/>
      <scheme val="minor"/>
    </font>
    <font>
      <b/>
      <sz val="11"/>
      <color rgb="FF00000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9" fontId="1" fillId="0" borderId="0" applyFont="0" applyFill="0" applyBorder="0" applyAlignment="0" applyProtection="0"/>
    <xf numFmtId="0" fontId="1" fillId="3" borderId="1">
      <alignment horizontal="center"/>
      <protection locked="0"/>
    </xf>
  </cellStyleXfs>
  <cellXfs count="19">
    <xf numFmtId="0" fontId="0" fillId="0" borderId="0" xfId="0"/>
    <xf numFmtId="0" fontId="0" fillId="2" borderId="0" xfId="0" applyFill="1"/>
    <xf numFmtId="0" fontId="0" fillId="2" borderId="0" xfId="0" applyFill="1" applyAlignment="1">
      <alignment horizontal="center" wrapText="1"/>
    </xf>
    <xf numFmtId="0" fontId="0" fillId="2" borderId="0" xfId="0" applyFill="1" applyAlignment="1" applyProtection="1">
      <alignment horizontal="center"/>
      <protection locked="0"/>
    </xf>
    <xf numFmtId="0" fontId="2" fillId="2" borderId="0" xfId="0" applyFont="1" applyFill="1"/>
    <xf numFmtId="0" fontId="5" fillId="0" borderId="0" xfId="0" applyFont="1" applyFill="1"/>
    <xf numFmtId="0" fontId="2" fillId="0" borderId="0" xfId="0" applyFont="1" applyFill="1"/>
    <xf numFmtId="0" fontId="6" fillId="2" borderId="0" xfId="0" applyFont="1" applyFill="1" applyAlignment="1">
      <alignment horizontal="right" vertical="center"/>
    </xf>
    <xf numFmtId="9" fontId="2" fillId="2" borderId="0" xfId="1" applyFont="1" applyFill="1"/>
    <xf numFmtId="0" fontId="3" fillId="2" borderId="0" xfId="0" applyFont="1" applyFill="1" applyAlignment="1">
      <alignment horizontal="right"/>
    </xf>
    <xf numFmtId="0" fontId="2" fillId="2" borderId="0" xfId="0" applyFont="1" applyFill="1" applyAlignment="1">
      <alignment wrapText="1"/>
    </xf>
    <xf numFmtId="0" fontId="2" fillId="2" borderId="0" xfId="0" applyFont="1" applyFill="1" applyBorder="1"/>
    <xf numFmtId="9" fontId="2" fillId="2" borderId="0" xfId="1" applyFont="1" applyFill="1" applyBorder="1" applyAlignment="1">
      <alignment horizontal="center"/>
    </xf>
    <xf numFmtId="0" fontId="0" fillId="2" borderId="0" xfId="0" applyFill="1" applyAlignment="1">
      <alignment vertical="top" wrapText="1"/>
    </xf>
    <xf numFmtId="0" fontId="7" fillId="4" borderId="0" xfId="0" applyFont="1" applyFill="1" applyAlignment="1">
      <alignment horizontal="left" vertical="top" wrapText="1" readingOrder="1"/>
    </xf>
    <xf numFmtId="0" fontId="0" fillId="2" borderId="0" xfId="0" applyFill="1" applyAlignment="1">
      <alignment horizontal="left" vertical="center"/>
    </xf>
    <xf numFmtId="0" fontId="0" fillId="2" borderId="0" xfId="0" applyFill="1" applyAlignment="1">
      <alignment horizontal="left"/>
    </xf>
    <xf numFmtId="0" fontId="0" fillId="2" borderId="0" xfId="0" applyFill="1" applyAlignment="1">
      <alignment horizontal="left" wrapText="1"/>
    </xf>
    <xf numFmtId="0" fontId="3" fillId="2" borderId="0" xfId="0" applyFont="1" applyFill="1" applyAlignment="1">
      <alignment horizontal="center"/>
    </xf>
  </cellXfs>
  <cellStyles count="3">
    <cellStyle name="Invoer Augeo" xfId="2" xr:uid="{576D0E90-672A-4219-9ECE-1291E6B9B417}"/>
    <cellStyle name="Procent" xfId="1" builtinId="5"/>
    <cellStyle name="Standaard" xfId="0" builtinId="0"/>
  </cellStyles>
  <dxfs count="2">
    <dxf>
      <font>
        <b val="0"/>
        <i/>
      </font>
      <fill>
        <patternFill>
          <bgColor rgb="FFFF4747"/>
        </patternFill>
      </fill>
    </dxf>
    <dxf>
      <font>
        <b/>
        <i val="0"/>
      </font>
      <fill>
        <patternFill>
          <bgColor rgb="FFFF4B4B"/>
        </patternFill>
      </fill>
    </dxf>
  </dxfs>
  <tableStyles count="0" defaultTableStyle="TableStyleMedium2" defaultPivotStyle="PivotStyleLight16"/>
  <colors>
    <mruColors>
      <color rgb="FFFF4747"/>
      <color rgb="FFFF4B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Mijn resultaten</a:t>
            </a:r>
          </a:p>
        </c:rich>
      </c:tx>
      <c:overlay val="0"/>
      <c:spPr>
        <a:noFill/>
        <a:ln>
          <a:noFill/>
        </a:ln>
        <a:effectLst/>
      </c:spPr>
    </c:title>
    <c:autoTitleDeleted val="0"/>
    <c:plotArea>
      <c:layout/>
      <c:barChart>
        <c:barDir val="col"/>
        <c:grouping val="clustered"/>
        <c:varyColors val="0"/>
        <c:ser>
          <c:idx val="0"/>
          <c:order val="0"/>
          <c:tx>
            <c:strRef>
              <c:f>Rekenblad!$C$17</c:f>
              <c:strCache>
                <c:ptCount val="1"/>
                <c:pt idx="0">
                  <c:v>Overeenkomst met uw keuze</c:v>
                </c:pt>
              </c:strCache>
            </c:strRef>
          </c:tx>
          <c:spPr>
            <a:solidFill>
              <a:schemeClr val="bg2">
                <a:lumMod val="50000"/>
              </a:schemeClr>
            </a:solidFill>
            <a:ln>
              <a:noFill/>
            </a:ln>
            <a:effectLst/>
          </c:spPr>
          <c:invertIfNegative val="0"/>
          <c:dLbls>
            <c:spPr>
              <a:noFill/>
              <a:ln>
                <a:noFill/>
              </a:ln>
              <a:effectLst/>
            </c:spPr>
            <c:txPr>
              <a:bodyPr rot="0" spcFirstLastPara="1" vertOverflow="ellipsis" vert="horz" wrap="square" lIns="90000" anchor="ctr" anchorCtr="1"/>
              <a:lstStyle/>
              <a:p>
                <a:pPr>
                  <a:defRPr sz="1200" b="0" i="0" u="none" strike="noStrike" kern="1200" baseline="0">
                    <a:solidFill>
                      <a:sysClr val="windowText" lastClr="000000"/>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Rekenblad!$B$18:$B$30</c:f>
              <c:strCache>
                <c:ptCount val="13"/>
                <c:pt idx="0">
                  <c:v>VVD</c:v>
                </c:pt>
                <c:pt idx="1">
                  <c:v>SP</c:v>
                </c:pt>
                <c:pt idx="2">
                  <c:v>PvdD</c:v>
                </c:pt>
                <c:pt idx="3">
                  <c:v>50PLUS</c:v>
                </c:pt>
                <c:pt idx="4">
                  <c:v>PVV</c:v>
                </c:pt>
                <c:pt idx="5">
                  <c:v>GroenLinks</c:v>
                </c:pt>
                <c:pt idx="6">
                  <c:v>Forum voor Democratie</c:v>
                </c:pt>
                <c:pt idx="7">
                  <c:v>D66</c:v>
                </c:pt>
                <c:pt idx="8">
                  <c:v>PvdA</c:v>
                </c:pt>
                <c:pt idx="9">
                  <c:v>DENK</c:v>
                </c:pt>
                <c:pt idx="10">
                  <c:v>CDA</c:v>
                </c:pt>
                <c:pt idx="11">
                  <c:v>ChristenUnie</c:v>
                </c:pt>
                <c:pt idx="12">
                  <c:v>SGP</c:v>
                </c:pt>
              </c:strCache>
            </c:strRef>
          </c:cat>
          <c:val>
            <c:numRef>
              <c:f>Rekenblad!$C$18:$C$30</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3-C6E4-4900-BE9E-47F37D02C376}"/>
            </c:ext>
          </c:extLst>
        </c:ser>
        <c:dLbls>
          <c:dLblPos val="outEnd"/>
          <c:showLegendKey val="0"/>
          <c:showVal val="1"/>
          <c:showCatName val="0"/>
          <c:showSerName val="0"/>
          <c:showPercent val="0"/>
          <c:showBubbleSize val="0"/>
        </c:dLbls>
        <c:gapWidth val="130"/>
        <c:axId val="1633988191"/>
        <c:axId val="1633996927"/>
      </c:barChart>
      <c:catAx>
        <c:axId val="1633988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nl-NL"/>
          </a:p>
        </c:txPr>
        <c:crossAx val="1633996927"/>
        <c:crosses val="autoZero"/>
        <c:auto val="1"/>
        <c:lblAlgn val="ctr"/>
        <c:lblOffset val="100"/>
        <c:noMultiLvlLbl val="0"/>
      </c:catAx>
      <c:valAx>
        <c:axId val="1633996927"/>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nl-NL"/>
                  <a:t>Overeenkomst met uw keuze</a:t>
                </a:r>
              </a:p>
            </c:rich>
          </c:tx>
          <c:overlay val="0"/>
          <c:spPr>
            <a:noFill/>
            <a:ln>
              <a:noFill/>
            </a:ln>
            <a:effectLst/>
          </c:sp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nl-NL"/>
          </a:p>
        </c:txPr>
        <c:crossAx val="1633988191"/>
        <c:crosses val="autoZero"/>
        <c:crossBetween val="between"/>
        <c:majorUnit val="0.2"/>
      </c:valAx>
      <c:spPr>
        <a:solidFill>
          <a:sysClr val="window" lastClr="FFFFFF"/>
        </a:solidFill>
        <a:ln w="3175">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tx1"/>
      </a:solidFill>
      <a:round/>
    </a:ln>
    <a:effectLst/>
  </c:spPr>
  <c:txPr>
    <a:bodyPr/>
    <a:lstStyle/>
    <a:p>
      <a:pPr>
        <a:defRPr>
          <a:solidFill>
            <a:sysClr val="windowText" lastClr="000000"/>
          </a:solidFill>
        </a:defRPr>
      </a:pPr>
      <a:endParaRPr lang="nl-NL"/>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209550</xdr:colOff>
      <xdr:row>2</xdr:row>
      <xdr:rowOff>23811</xdr:rowOff>
    </xdr:from>
    <xdr:to>
      <xdr:col>14</xdr:col>
      <xdr:colOff>103871</xdr:colOff>
      <xdr:row>18</xdr:row>
      <xdr:rowOff>476296</xdr:rowOff>
    </xdr:to>
    <xdr:graphicFrame macro="">
      <xdr:nvGraphicFramePr>
        <xdr:cNvPr id="3" name="Grafiek 2" descr="Boeken op een plank">
          <a:extLst>
            <a:ext uri="{FF2B5EF4-FFF2-40B4-BE49-F238E27FC236}">
              <a16:creationId xmlns:a16="http://schemas.microsoft.com/office/drawing/2014/main" id="{4E48D4E8-C5DE-4C9F-97CD-7F93C9F82B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288010</xdr:colOff>
      <xdr:row>2</xdr:row>
      <xdr:rowOff>124563</xdr:rowOff>
    </xdr:from>
    <xdr:to>
      <xdr:col>1</xdr:col>
      <xdr:colOff>2695568</xdr:colOff>
      <xdr:row>5</xdr:row>
      <xdr:rowOff>262733</xdr:rowOff>
    </xdr:to>
    <xdr:pic>
      <xdr:nvPicPr>
        <xdr:cNvPr id="7" name="Afbeelding 6" descr="De Augeo Jongerentaskforce zoekt jou! | Beekdaelen Sociaal">
          <a:extLst>
            <a:ext uri="{FF2B5EF4-FFF2-40B4-BE49-F238E27FC236}">
              <a16:creationId xmlns:a16="http://schemas.microsoft.com/office/drawing/2014/main" id="{392BD09D-D384-435F-A624-F8E23F3A893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5229" y="910376"/>
          <a:ext cx="2407558" cy="1614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3E890-6A69-4AAF-B0E4-9FA7AE18AB46}">
  <dimension ref="B2:D21"/>
  <sheetViews>
    <sheetView tabSelected="1" zoomScale="70" zoomScaleNormal="70" workbookViewId="0">
      <selection activeCell="D13" sqref="D13"/>
    </sheetView>
  </sheetViews>
  <sheetFormatPr defaultRowHeight="30.75" customHeight="1" x14ac:dyDescent="0.25"/>
  <cols>
    <col min="1" max="1" width="9.140625" style="1"/>
    <col min="2" max="2" width="44.85546875" style="1" customWidth="1"/>
    <col min="3" max="3" width="90.5703125" style="1" customWidth="1"/>
    <col min="4" max="4" width="27.42578125" style="1" customWidth="1"/>
    <col min="5" max="5" width="12.85546875" style="1" bestFit="1" customWidth="1"/>
    <col min="6" max="6" width="9.140625" style="1"/>
    <col min="7" max="7" width="29.85546875" style="1" customWidth="1"/>
    <col min="8" max="16384" width="9.140625" style="1"/>
  </cols>
  <sheetData>
    <row r="2" spans="2:4" ht="30.75" customHeight="1" x14ac:dyDescent="0.25">
      <c r="C2"/>
    </row>
    <row r="3" spans="2:4" ht="38.25" customHeight="1" x14ac:dyDescent="0.25">
      <c r="C3" s="14" t="s">
        <v>38</v>
      </c>
      <c r="D3" s="14"/>
    </row>
    <row r="4" spans="2:4" ht="35.25" customHeight="1" x14ac:dyDescent="0.25">
      <c r="C4" s="14"/>
      <c r="D4" s="14"/>
    </row>
    <row r="5" spans="2:4" ht="42" customHeight="1" x14ac:dyDescent="0.25">
      <c r="C5" s="14" t="s">
        <v>39</v>
      </c>
      <c r="D5" s="14"/>
    </row>
    <row r="6" spans="2:4" ht="38.25" customHeight="1" x14ac:dyDescent="0.25">
      <c r="C6" s="14" t="s">
        <v>29</v>
      </c>
      <c r="D6" s="14"/>
    </row>
    <row r="7" spans="2:4" ht="8.25" customHeight="1" x14ac:dyDescent="0.25">
      <c r="D7" s="13"/>
    </row>
    <row r="8" spans="2:4" ht="38.25" customHeight="1" x14ac:dyDescent="0.25">
      <c r="B8" s="15" t="str">
        <f>Rekenblad!A3</f>
        <v>Voorkomen van wachtlijsten binnen de (specialistische) jeugdzorg en jeugd-ggz</v>
      </c>
      <c r="C8" s="15"/>
      <c r="D8" s="3" t="s">
        <v>6</v>
      </c>
    </row>
    <row r="9" spans="2:4" ht="38.25" customHeight="1" x14ac:dyDescent="0.25">
      <c r="B9" s="16" t="str">
        <f>Rekenblad!A4</f>
        <v>Preventieve aandacht voor mentale gezondheid</v>
      </c>
      <c r="C9" s="16"/>
      <c r="D9" s="3" t="s">
        <v>6</v>
      </c>
    </row>
    <row r="10" spans="2:4" ht="38.25" customHeight="1" x14ac:dyDescent="0.25">
      <c r="B10" s="16" t="str">
        <f>Rekenblad!A5</f>
        <v>Uithuisgeplaatste kinderen moeten standaard een traumabehandeling krijgen</v>
      </c>
      <c r="C10" s="16"/>
      <c r="D10" s="3" t="s">
        <v>6</v>
      </c>
    </row>
    <row r="11" spans="2:4" ht="38.25" customHeight="1" x14ac:dyDescent="0.25">
      <c r="B11" s="17" t="str">
        <f>Rekenblad!A6</f>
        <v>Het seksueel beschadigen (kindermisbruik) van kinderen moet steviger worden aangepakt</v>
      </c>
      <c r="C11" s="17"/>
      <c r="D11" s="3" t="s">
        <v>6</v>
      </c>
    </row>
    <row r="12" spans="2:4" ht="38.25" customHeight="1" x14ac:dyDescent="0.25">
      <c r="B12" s="16" t="str">
        <f>Rekenblad!A7</f>
        <v>Kindermishandeling bespreekbaar maken bij professionals, gezinnen en kinderen</v>
      </c>
      <c r="C12" s="16"/>
      <c r="D12" s="3" t="s">
        <v>6</v>
      </c>
    </row>
    <row r="13" spans="2:4" ht="38.25" customHeight="1" x14ac:dyDescent="0.25">
      <c r="B13" s="16" t="str">
        <f>Rekenblad!A8</f>
        <v>Tijdige signalering door betere samenwerking tussen instellingen en professionals</v>
      </c>
      <c r="C13" s="16"/>
      <c r="D13" s="3" t="s">
        <v>6</v>
      </c>
    </row>
    <row r="14" spans="2:4" ht="38.25" customHeight="1" x14ac:dyDescent="0.25">
      <c r="B14" s="17" t="str">
        <f>Rekenblad!A9</f>
        <v>Vanuit de overheid moet er een belangenbehartiger komen die ervoor zorgt dat er meer aandacht is voor huiselijk geweld en het melden van  geweld achter de voordeur laagdrempeliger maakt</v>
      </c>
      <c r="C14" s="17"/>
      <c r="D14" s="3" t="s">
        <v>6</v>
      </c>
    </row>
    <row r="15" spans="2:4" ht="38.25" customHeight="1" x14ac:dyDescent="0.25">
      <c r="B15" s="16" t="str">
        <f>Rekenblad!A10</f>
        <v>Meer ondersteuning voor ouders, bijvoorbeeld voor pleegouders of bij een scheiding</v>
      </c>
      <c r="C15" s="16"/>
      <c r="D15" s="3" t="s">
        <v>6</v>
      </c>
    </row>
    <row r="16" spans="2:4" ht="38.25" customHeight="1" x14ac:dyDescent="0.25">
      <c r="B16" s="16" t="str">
        <f>Rekenblad!A11</f>
        <v>In het partijprogramma is er specifiek aandacht besteedt aan het thema kindermishandeling</v>
      </c>
      <c r="C16" s="16"/>
      <c r="D16" s="3" t="s">
        <v>6</v>
      </c>
    </row>
    <row r="17" spans="2:4" ht="38.25" customHeight="1" x14ac:dyDescent="0.25">
      <c r="B17" s="16" t="str">
        <f>Rekenblad!A12</f>
        <v>Er is één steunfiguur/aanspreekpunt die namens de betrokken instanties het kind langdurig informeert over het proces</v>
      </c>
      <c r="C17" s="16"/>
      <c r="D17" s="3" t="s">
        <v>6</v>
      </c>
    </row>
    <row r="18" spans="2:4" ht="38.25" customHeight="1" x14ac:dyDescent="0.25">
      <c r="B18" s="16" t="str">
        <f>Rekenblad!A13</f>
        <v>Achtien jaar is niet het definitieve eindpunt van de jeugdhulp</v>
      </c>
      <c r="C18" s="16"/>
      <c r="D18" s="3" t="s">
        <v>6</v>
      </c>
    </row>
    <row r="19" spans="2:4" ht="38.25" customHeight="1" x14ac:dyDescent="0.25">
      <c r="B19" s="16" t="str">
        <f>Rekenblad!A14</f>
        <v>Aandacht voor betekenisvolle participatie van kinderen</v>
      </c>
      <c r="C19" s="16"/>
      <c r="D19" s="3" t="s">
        <v>6</v>
      </c>
    </row>
    <row r="20" spans="2:4" ht="30.75" customHeight="1" x14ac:dyDescent="0.25">
      <c r="D20" s="3"/>
    </row>
    <row r="21" spans="2:4" ht="30.75" customHeight="1" x14ac:dyDescent="0.25">
      <c r="C21" s="7" t="s">
        <v>28</v>
      </c>
      <c r="D21" s="2" t="str">
        <f>IF(Rekenblad!AD1=1,"U heeft nog niet overal een keuze ingevuld","Alles is juist ingevuld")</f>
        <v>U heeft nog niet overal een keuze ingevuld</v>
      </c>
    </row>
  </sheetData>
  <sheetProtection algorithmName="SHA-512" hashValue="EGzQ/JddUqP1kd/j/5WllnY3NqPhfnYReafDVdlAWKI9/5C7VIWcRM/VJKvZfJWysgawe84G49O9aPBJ4MTU5A==" saltValue="EkGhpuCUR7Lq1hx5+M+r1Q==" spinCount="100000" sheet="1" objects="1" scenarios="1" selectLockedCells="1"/>
  <mergeCells count="15">
    <mergeCell ref="B19:C19"/>
    <mergeCell ref="B10:C10"/>
    <mergeCell ref="B11:C11"/>
    <mergeCell ref="B12:C12"/>
    <mergeCell ref="B13:C13"/>
    <mergeCell ref="B14:C14"/>
    <mergeCell ref="B15:C15"/>
    <mergeCell ref="B16:C16"/>
    <mergeCell ref="B17:C17"/>
    <mergeCell ref="B18:C18"/>
    <mergeCell ref="C3:D4"/>
    <mergeCell ref="C5:D5"/>
    <mergeCell ref="C6:D6"/>
    <mergeCell ref="B8:C8"/>
    <mergeCell ref="B9:C9"/>
  </mergeCells>
  <conditionalFormatting sqref="D21">
    <cfRule type="cellIs" dxfId="1" priority="2" operator="equal">
      <formula>"U heeft nog niet overal een keuze ingevuld"</formula>
    </cfRule>
  </conditionalFormatting>
  <conditionalFormatting sqref="D8:D20">
    <cfRule type="cellIs" dxfId="0" priority="1" operator="equal">
      <formula>"Voer hier uw keuze in"</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Selecteer uw keuze" xr:uid="{907B2427-9EA7-4A26-A0E4-1812D9E4C9C9}">
          <x14:formula1>
            <xm:f>Rekenblad!$AF$3:$AF$5</xm:f>
          </x14:formula1>
          <xm:sqref>D8:D20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7BF57-5A6E-4FD0-88C3-251DDC8C280E}">
  <dimension ref="A1:AL59"/>
  <sheetViews>
    <sheetView zoomScale="70" zoomScaleNormal="70" workbookViewId="0">
      <selection activeCell="A15" sqref="A15"/>
    </sheetView>
  </sheetViews>
  <sheetFormatPr defaultRowHeight="15" x14ac:dyDescent="0.25"/>
  <cols>
    <col min="1" max="1" width="72" style="4" bestFit="1" customWidth="1"/>
    <col min="2" max="2" width="34.5703125" style="4" customWidth="1"/>
    <col min="3" max="15" width="20.28515625" style="4" customWidth="1"/>
    <col min="16" max="28" width="9.140625" style="4"/>
    <col min="29" max="29" width="15.5703125" style="4" customWidth="1"/>
    <col min="30" max="30" width="9.28515625" style="4" customWidth="1"/>
    <col min="31" max="16384" width="9.140625" style="4"/>
  </cols>
  <sheetData>
    <row r="1" spans="1:38" x14ac:dyDescent="0.25">
      <c r="B1" s="4" t="s">
        <v>5</v>
      </c>
      <c r="C1" s="8">
        <f t="shared" ref="C1:M1" si="0">AVERAGE(P3:P14)</f>
        <v>0</v>
      </c>
      <c r="D1" s="8">
        <f>AVERAGE(Q3:Q14)</f>
        <v>0</v>
      </c>
      <c r="E1" s="8">
        <f t="shared" si="0"/>
        <v>0</v>
      </c>
      <c r="F1" s="8">
        <f t="shared" si="0"/>
        <v>0</v>
      </c>
      <c r="G1" s="8">
        <f t="shared" si="0"/>
        <v>0</v>
      </c>
      <c r="H1" s="8">
        <f t="shared" si="0"/>
        <v>0</v>
      </c>
      <c r="I1" s="8">
        <f>AVERAGE(V3:V14)</f>
        <v>0</v>
      </c>
      <c r="J1" s="8">
        <f t="shared" si="0"/>
        <v>0</v>
      </c>
      <c r="K1" s="8">
        <f t="shared" si="0"/>
        <v>0</v>
      </c>
      <c r="L1" s="8">
        <f t="shared" si="0"/>
        <v>0</v>
      </c>
      <c r="M1" s="8">
        <f t="shared" si="0"/>
        <v>0</v>
      </c>
      <c r="N1" s="8">
        <f>AVERAGE(AA3:AA14)</f>
        <v>0</v>
      </c>
      <c r="O1" s="8">
        <f>AVERAGE(AB3:AB14)</f>
        <v>0</v>
      </c>
      <c r="P1" s="18" t="s">
        <v>12</v>
      </c>
      <c r="Q1" s="18"/>
      <c r="R1" s="18"/>
      <c r="S1" s="18"/>
      <c r="T1" s="18"/>
      <c r="U1" s="18"/>
      <c r="V1" s="18"/>
      <c r="W1" s="18"/>
      <c r="X1" s="18"/>
      <c r="Y1" s="18"/>
      <c r="Z1" s="18"/>
      <c r="AA1" s="18"/>
      <c r="AB1" s="18"/>
      <c r="AC1" s="9" t="s">
        <v>11</v>
      </c>
      <c r="AD1" s="4">
        <f>MAX(AD3:AD14)</f>
        <v>1</v>
      </c>
      <c r="AG1" s="6"/>
      <c r="AH1" s="6"/>
      <c r="AI1" s="6"/>
      <c r="AJ1" s="6"/>
      <c r="AK1" s="6"/>
      <c r="AL1" s="6"/>
    </row>
    <row r="2" spans="1:38" ht="60" x14ac:dyDescent="0.25">
      <c r="B2" s="4" t="s">
        <v>2</v>
      </c>
      <c r="C2" s="10" t="s">
        <v>10</v>
      </c>
      <c r="D2" s="10" t="s">
        <v>13</v>
      </c>
      <c r="E2" s="10" t="s">
        <v>14</v>
      </c>
      <c r="F2" s="10" t="s">
        <v>15</v>
      </c>
      <c r="G2" s="10" t="s">
        <v>16</v>
      </c>
      <c r="H2" s="10" t="s">
        <v>17</v>
      </c>
      <c r="I2" s="10" t="s">
        <v>23</v>
      </c>
      <c r="J2" s="10" t="s">
        <v>18</v>
      </c>
      <c r="K2" s="10" t="s">
        <v>19</v>
      </c>
      <c r="L2" s="10" t="s">
        <v>20</v>
      </c>
      <c r="M2" s="10" t="s">
        <v>0</v>
      </c>
      <c r="N2" s="10" t="s">
        <v>22</v>
      </c>
      <c r="O2" s="10" t="s">
        <v>21</v>
      </c>
      <c r="P2" s="10" t="str">
        <f>C2</f>
        <v>VVD</v>
      </c>
      <c r="Q2" s="10" t="str">
        <f>D2</f>
        <v>SP</v>
      </c>
      <c r="R2" s="10" t="str">
        <f t="shared" ref="R2:V2" si="1">E2</f>
        <v>PvdD</v>
      </c>
      <c r="S2" s="10" t="str">
        <f t="shared" si="1"/>
        <v>50PLUS</v>
      </c>
      <c r="T2" s="10" t="str">
        <f t="shared" si="1"/>
        <v>PVV</v>
      </c>
      <c r="U2" s="10" t="str">
        <f t="shared" si="1"/>
        <v>GroenLinks</v>
      </c>
      <c r="V2" s="10" t="str">
        <f t="shared" si="1"/>
        <v>Forum voor Democratie</v>
      </c>
      <c r="W2" s="10" t="str">
        <f>J2</f>
        <v>D66</v>
      </c>
      <c r="X2" s="10" t="str">
        <f t="shared" ref="X2" si="2">K2</f>
        <v>PvdA</v>
      </c>
      <c r="Y2" s="10" t="str">
        <f t="shared" ref="Y2" si="3">L2</f>
        <v>DENK</v>
      </c>
      <c r="Z2" s="10" t="str">
        <f t="shared" ref="Z2" si="4">M2</f>
        <v>CDA</v>
      </c>
      <c r="AA2" s="10" t="str">
        <f t="shared" ref="AA2" si="5">N2</f>
        <v>ChristenUnie</v>
      </c>
      <c r="AB2" s="10" t="str">
        <f t="shared" ref="AB2" si="6">O2</f>
        <v>SGP</v>
      </c>
      <c r="AC2" s="10"/>
      <c r="AD2" s="10" t="s">
        <v>7</v>
      </c>
      <c r="AF2" s="10" t="s">
        <v>1</v>
      </c>
      <c r="AG2" s="6"/>
      <c r="AH2" s="6"/>
      <c r="AI2" s="6"/>
      <c r="AJ2" s="6"/>
      <c r="AK2" s="6"/>
      <c r="AL2" s="6"/>
    </row>
    <row r="3" spans="1:38" x14ac:dyDescent="0.25">
      <c r="A3" s="4" t="s">
        <v>30</v>
      </c>
      <c r="B3" s="4" t="str">
        <f>Invoer!D8</f>
        <v>Voer hier uw keuze in</v>
      </c>
      <c r="C3" s="4" t="s">
        <v>3</v>
      </c>
      <c r="D3" s="4" t="s">
        <v>3</v>
      </c>
      <c r="E3" s="4" t="s">
        <v>3</v>
      </c>
      <c r="F3" s="4" t="s">
        <v>4</v>
      </c>
      <c r="G3" s="4" t="s">
        <v>3</v>
      </c>
      <c r="H3" s="4" t="s">
        <v>3</v>
      </c>
      <c r="I3" s="4" t="s">
        <v>4</v>
      </c>
      <c r="J3" s="4" t="s">
        <v>3</v>
      </c>
      <c r="K3" s="4" t="s">
        <v>3</v>
      </c>
      <c r="L3" s="4" t="s">
        <v>4</v>
      </c>
      <c r="M3" s="4" t="s">
        <v>4</v>
      </c>
      <c r="N3" s="4" t="s">
        <v>3</v>
      </c>
      <c r="O3" s="4" t="s">
        <v>3</v>
      </c>
      <c r="P3" s="4">
        <f>IF($B3 = C3,1,0)</f>
        <v>0</v>
      </c>
      <c r="Q3" s="4">
        <f>IF($B3 = D3,1,0)</f>
        <v>0</v>
      </c>
      <c r="R3" s="4">
        <f t="shared" ref="R3:AB12" si="7">IF($B3 = E3,1,0)</f>
        <v>0</v>
      </c>
      <c r="S3" s="4">
        <f t="shared" si="7"/>
        <v>0</v>
      </c>
      <c r="T3" s="4">
        <f t="shared" si="7"/>
        <v>0</v>
      </c>
      <c r="U3" s="4">
        <f t="shared" si="7"/>
        <v>0</v>
      </c>
      <c r="V3" s="4">
        <f t="shared" si="7"/>
        <v>0</v>
      </c>
      <c r="W3" s="4">
        <f t="shared" si="7"/>
        <v>0</v>
      </c>
      <c r="X3" s="4">
        <f t="shared" si="7"/>
        <v>0</v>
      </c>
      <c r="Y3" s="4">
        <f t="shared" si="7"/>
        <v>0</v>
      </c>
      <c r="Z3" s="4">
        <f t="shared" si="7"/>
        <v>0</v>
      </c>
      <c r="AA3" s="4">
        <f t="shared" si="7"/>
        <v>0</v>
      </c>
      <c r="AB3" s="4">
        <f t="shared" si="7"/>
        <v>0</v>
      </c>
      <c r="AD3" s="4">
        <f>IF(B3=$AF$5,1,0)</f>
        <v>1</v>
      </c>
      <c r="AF3" s="4" t="s">
        <v>3</v>
      </c>
      <c r="AG3" s="6"/>
      <c r="AH3" s="6"/>
      <c r="AI3" s="6"/>
      <c r="AJ3" s="6"/>
      <c r="AK3" s="6"/>
      <c r="AL3" s="6"/>
    </row>
    <row r="4" spans="1:38" x14ac:dyDescent="0.25">
      <c r="A4" s="4" t="s">
        <v>24</v>
      </c>
      <c r="B4" s="4" t="str">
        <f>Invoer!D9</f>
        <v>Voer hier uw keuze in</v>
      </c>
      <c r="C4" s="4" t="s">
        <v>4</v>
      </c>
      <c r="D4" s="4" t="s">
        <v>4</v>
      </c>
      <c r="E4" s="4" t="s">
        <v>4</v>
      </c>
      <c r="F4" s="4" t="s">
        <v>4</v>
      </c>
      <c r="G4" s="4" t="s">
        <v>4</v>
      </c>
      <c r="H4" s="4" t="s">
        <v>3</v>
      </c>
      <c r="I4" s="4" t="s">
        <v>4</v>
      </c>
      <c r="J4" s="4" t="s">
        <v>3</v>
      </c>
      <c r="K4" s="4" t="s">
        <v>4</v>
      </c>
      <c r="L4" s="4" t="s">
        <v>4</v>
      </c>
      <c r="M4" s="4" t="s">
        <v>4</v>
      </c>
      <c r="N4" s="4" t="s">
        <v>3</v>
      </c>
      <c r="O4" s="4" t="s">
        <v>3</v>
      </c>
      <c r="P4" s="4">
        <f t="shared" ref="P4:P12" si="8">IF($B4 = C4,1,0)</f>
        <v>0</v>
      </c>
      <c r="Q4" s="4">
        <f t="shared" ref="Q4:Q12" si="9">IF($B4 = D4,1,0)</f>
        <v>0</v>
      </c>
      <c r="R4" s="4">
        <f t="shared" si="7"/>
        <v>0</v>
      </c>
      <c r="S4" s="4">
        <f t="shared" si="7"/>
        <v>0</v>
      </c>
      <c r="T4" s="4">
        <f t="shared" si="7"/>
        <v>0</v>
      </c>
      <c r="U4" s="4">
        <f t="shared" si="7"/>
        <v>0</v>
      </c>
      <c r="V4" s="4">
        <f t="shared" si="7"/>
        <v>0</v>
      </c>
      <c r="W4" s="4">
        <f t="shared" si="7"/>
        <v>0</v>
      </c>
      <c r="X4" s="4">
        <f t="shared" si="7"/>
        <v>0</v>
      </c>
      <c r="Y4" s="4">
        <f t="shared" si="7"/>
        <v>0</v>
      </c>
      <c r="Z4" s="4">
        <f t="shared" si="7"/>
        <v>0</v>
      </c>
      <c r="AA4" s="4">
        <f t="shared" si="7"/>
        <v>0</v>
      </c>
      <c r="AB4" s="4">
        <f t="shared" si="7"/>
        <v>0</v>
      </c>
      <c r="AD4" s="4">
        <f t="shared" ref="AD4:AD6" si="10">IF(B4=$AF$5,1,0)</f>
        <v>1</v>
      </c>
      <c r="AF4" s="4" t="s">
        <v>4</v>
      </c>
      <c r="AG4" s="6"/>
      <c r="AH4" s="6"/>
      <c r="AI4" s="6"/>
      <c r="AJ4" s="6"/>
      <c r="AK4" s="6"/>
      <c r="AL4" s="6"/>
    </row>
    <row r="5" spans="1:38" x14ac:dyDescent="0.25">
      <c r="A5" s="4" t="s">
        <v>25</v>
      </c>
      <c r="B5" s="4" t="str">
        <f>Invoer!D10</f>
        <v>Voer hier uw keuze in</v>
      </c>
      <c r="C5" s="4" t="s">
        <v>4</v>
      </c>
      <c r="D5" s="4" t="s">
        <v>4</v>
      </c>
      <c r="E5" s="4" t="s">
        <v>4</v>
      </c>
      <c r="F5" s="4" t="s">
        <v>4</v>
      </c>
      <c r="G5" s="4" t="s">
        <v>4</v>
      </c>
      <c r="H5" s="4" t="s">
        <v>4</v>
      </c>
      <c r="I5" s="4" t="s">
        <v>4</v>
      </c>
      <c r="J5" s="4" t="s">
        <v>3</v>
      </c>
      <c r="K5" s="4" t="s">
        <v>3</v>
      </c>
      <c r="L5" s="4" t="s">
        <v>4</v>
      </c>
      <c r="M5" s="4" t="s">
        <v>4</v>
      </c>
      <c r="N5" s="4" t="s">
        <v>4</v>
      </c>
      <c r="O5" s="4" t="s">
        <v>4</v>
      </c>
      <c r="P5" s="4">
        <f t="shared" si="8"/>
        <v>0</v>
      </c>
      <c r="Q5" s="4">
        <f t="shared" si="9"/>
        <v>0</v>
      </c>
      <c r="R5" s="4">
        <f t="shared" si="7"/>
        <v>0</v>
      </c>
      <c r="S5" s="4">
        <f t="shared" si="7"/>
        <v>0</v>
      </c>
      <c r="T5" s="4">
        <f t="shared" si="7"/>
        <v>0</v>
      </c>
      <c r="U5" s="4">
        <f t="shared" si="7"/>
        <v>0</v>
      </c>
      <c r="V5" s="4">
        <f t="shared" si="7"/>
        <v>0</v>
      </c>
      <c r="W5" s="4">
        <f t="shared" si="7"/>
        <v>0</v>
      </c>
      <c r="X5" s="4">
        <f t="shared" si="7"/>
        <v>0</v>
      </c>
      <c r="Y5" s="4">
        <f t="shared" si="7"/>
        <v>0</v>
      </c>
      <c r="Z5" s="4">
        <f t="shared" si="7"/>
        <v>0</v>
      </c>
      <c r="AA5" s="4">
        <f t="shared" si="7"/>
        <v>0</v>
      </c>
      <c r="AB5" s="4">
        <f t="shared" si="7"/>
        <v>0</v>
      </c>
      <c r="AD5" s="4">
        <f t="shared" si="10"/>
        <v>1</v>
      </c>
      <c r="AF5" s="4" t="s">
        <v>6</v>
      </c>
      <c r="AG5" s="6"/>
      <c r="AH5" s="6"/>
      <c r="AI5" s="6"/>
      <c r="AJ5" s="6"/>
      <c r="AK5" s="6"/>
      <c r="AL5" s="6"/>
    </row>
    <row r="6" spans="1:38" x14ac:dyDescent="0.25">
      <c r="A6" s="4" t="s">
        <v>31</v>
      </c>
      <c r="B6" s="4" t="str">
        <f>Invoer!D11</f>
        <v>Voer hier uw keuze in</v>
      </c>
      <c r="C6" s="4" t="s">
        <v>4</v>
      </c>
      <c r="D6" s="4" t="s">
        <v>4</v>
      </c>
      <c r="E6" s="4" t="s">
        <v>4</v>
      </c>
      <c r="F6" s="4" t="s">
        <v>4</v>
      </c>
      <c r="G6" s="4" t="s">
        <v>4</v>
      </c>
      <c r="H6" s="4" t="s">
        <v>3</v>
      </c>
      <c r="I6" s="4" t="s">
        <v>4</v>
      </c>
      <c r="J6" s="4" t="s">
        <v>3</v>
      </c>
      <c r="K6" s="4" t="s">
        <v>4</v>
      </c>
      <c r="L6" s="4" t="s">
        <v>3</v>
      </c>
      <c r="M6" s="4" t="s">
        <v>4</v>
      </c>
      <c r="N6" s="4" t="s">
        <v>3</v>
      </c>
      <c r="O6" s="4" t="s">
        <v>3</v>
      </c>
      <c r="P6" s="4">
        <f t="shared" si="8"/>
        <v>0</v>
      </c>
      <c r="Q6" s="4">
        <f t="shared" si="9"/>
        <v>0</v>
      </c>
      <c r="R6" s="4">
        <f t="shared" si="7"/>
        <v>0</v>
      </c>
      <c r="S6" s="4">
        <f t="shared" si="7"/>
        <v>0</v>
      </c>
      <c r="T6" s="4">
        <f t="shared" si="7"/>
        <v>0</v>
      </c>
      <c r="U6" s="4">
        <f t="shared" si="7"/>
        <v>0</v>
      </c>
      <c r="V6" s="4">
        <f t="shared" si="7"/>
        <v>0</v>
      </c>
      <c r="W6" s="4">
        <f t="shared" si="7"/>
        <v>0</v>
      </c>
      <c r="X6" s="4">
        <f t="shared" si="7"/>
        <v>0</v>
      </c>
      <c r="Y6" s="4">
        <f t="shared" si="7"/>
        <v>0</v>
      </c>
      <c r="Z6" s="4">
        <f t="shared" si="7"/>
        <v>0</v>
      </c>
      <c r="AA6" s="4">
        <f t="shared" si="7"/>
        <v>0</v>
      </c>
      <c r="AB6" s="4">
        <f t="shared" si="7"/>
        <v>0</v>
      </c>
      <c r="AD6" s="4">
        <f t="shared" si="10"/>
        <v>1</v>
      </c>
      <c r="AG6" s="6"/>
      <c r="AH6" s="6"/>
      <c r="AI6" s="6"/>
      <c r="AJ6" s="6"/>
      <c r="AK6" s="6"/>
      <c r="AL6" s="6"/>
    </row>
    <row r="7" spans="1:38" x14ac:dyDescent="0.25">
      <c r="A7" s="4" t="s">
        <v>35</v>
      </c>
      <c r="B7" s="4" t="str">
        <f>Invoer!D12</f>
        <v>Voer hier uw keuze in</v>
      </c>
      <c r="C7" s="4" t="s">
        <v>4</v>
      </c>
      <c r="D7" s="4" t="s">
        <v>4</v>
      </c>
      <c r="E7" s="4" t="s">
        <v>4</v>
      </c>
      <c r="F7" s="4" t="s">
        <v>4</v>
      </c>
      <c r="G7" s="4" t="s">
        <v>4</v>
      </c>
      <c r="H7" s="4" t="s">
        <v>4</v>
      </c>
      <c r="I7" s="4" t="s">
        <v>4</v>
      </c>
      <c r="J7" s="4" t="s">
        <v>3</v>
      </c>
      <c r="K7" s="4" t="s">
        <v>4</v>
      </c>
      <c r="L7" s="4" t="s">
        <v>4</v>
      </c>
      <c r="M7" s="4" t="s">
        <v>4</v>
      </c>
      <c r="N7" s="4" t="s">
        <v>3</v>
      </c>
      <c r="O7" s="4" t="s">
        <v>4</v>
      </c>
      <c r="P7" s="4">
        <f t="shared" si="8"/>
        <v>0</v>
      </c>
      <c r="Q7" s="4">
        <f t="shared" si="9"/>
        <v>0</v>
      </c>
      <c r="R7" s="4">
        <f t="shared" si="7"/>
        <v>0</v>
      </c>
      <c r="S7" s="4">
        <f t="shared" si="7"/>
        <v>0</v>
      </c>
      <c r="T7" s="4">
        <f t="shared" si="7"/>
        <v>0</v>
      </c>
      <c r="U7" s="4">
        <f t="shared" si="7"/>
        <v>0</v>
      </c>
      <c r="V7" s="4">
        <f t="shared" si="7"/>
        <v>0</v>
      </c>
      <c r="W7" s="4">
        <f t="shared" si="7"/>
        <v>0</v>
      </c>
      <c r="X7" s="4">
        <f t="shared" si="7"/>
        <v>0</v>
      </c>
      <c r="Y7" s="4">
        <f>IF($B7 = L7,1,0)</f>
        <v>0</v>
      </c>
      <c r="Z7" s="4">
        <f t="shared" si="7"/>
        <v>0</v>
      </c>
      <c r="AA7" s="4">
        <f t="shared" si="7"/>
        <v>0</v>
      </c>
      <c r="AB7" s="4">
        <f t="shared" si="7"/>
        <v>0</v>
      </c>
      <c r="AD7" s="4">
        <f t="shared" ref="AD7" si="11">IF(B7=$AF$5,1,0)</f>
        <v>1</v>
      </c>
      <c r="AG7" s="6"/>
      <c r="AH7" s="6"/>
      <c r="AI7" s="6"/>
      <c r="AJ7" s="6"/>
      <c r="AK7" s="6"/>
      <c r="AL7" s="6"/>
    </row>
    <row r="8" spans="1:38" x14ac:dyDescent="0.25">
      <c r="A8" s="4" t="s">
        <v>26</v>
      </c>
      <c r="B8" s="4" t="str">
        <f>Invoer!D13</f>
        <v>Voer hier uw keuze in</v>
      </c>
      <c r="C8" s="4" t="s">
        <v>3</v>
      </c>
      <c r="D8" s="4" t="s">
        <v>4</v>
      </c>
      <c r="E8" s="4" t="s">
        <v>4</v>
      </c>
      <c r="F8" s="4" t="s">
        <v>4</v>
      </c>
      <c r="G8" s="4" t="s">
        <v>4</v>
      </c>
      <c r="H8" s="4" t="s">
        <v>3</v>
      </c>
      <c r="I8" s="4" t="s">
        <v>4</v>
      </c>
      <c r="J8" s="4" t="s">
        <v>3</v>
      </c>
      <c r="K8" s="4" t="s">
        <v>4</v>
      </c>
      <c r="L8" s="4" t="s">
        <v>4</v>
      </c>
      <c r="M8" s="4" t="s">
        <v>4</v>
      </c>
      <c r="N8" s="4" t="s">
        <v>3</v>
      </c>
      <c r="O8" s="4" t="s">
        <v>4</v>
      </c>
      <c r="P8" s="4">
        <f t="shared" si="8"/>
        <v>0</v>
      </c>
      <c r="Q8" s="4">
        <f t="shared" si="9"/>
        <v>0</v>
      </c>
      <c r="R8" s="4">
        <f t="shared" si="7"/>
        <v>0</v>
      </c>
      <c r="S8" s="4">
        <f t="shared" si="7"/>
        <v>0</v>
      </c>
      <c r="T8" s="4">
        <f t="shared" si="7"/>
        <v>0</v>
      </c>
      <c r="U8" s="4">
        <f t="shared" si="7"/>
        <v>0</v>
      </c>
      <c r="V8" s="4">
        <f t="shared" si="7"/>
        <v>0</v>
      </c>
      <c r="W8" s="4">
        <f t="shared" si="7"/>
        <v>0</v>
      </c>
      <c r="X8" s="4">
        <f t="shared" si="7"/>
        <v>0</v>
      </c>
      <c r="Y8" s="4">
        <f t="shared" si="7"/>
        <v>0</v>
      </c>
      <c r="Z8" s="4">
        <f t="shared" si="7"/>
        <v>0</v>
      </c>
      <c r="AA8" s="4">
        <f t="shared" si="7"/>
        <v>0</v>
      </c>
      <c r="AB8" s="4">
        <f t="shared" si="7"/>
        <v>0</v>
      </c>
      <c r="AD8" s="4">
        <f>IF(B8=$AF$5,1,0)</f>
        <v>1</v>
      </c>
      <c r="AG8" s="6"/>
      <c r="AH8" s="6"/>
      <c r="AI8" s="6"/>
      <c r="AJ8" s="6"/>
      <c r="AK8" s="6"/>
      <c r="AL8" s="6"/>
    </row>
    <row r="9" spans="1:38" x14ac:dyDescent="0.25">
      <c r="A9" s="4" t="s">
        <v>32</v>
      </c>
      <c r="B9" s="4" t="str">
        <f>Invoer!D14</f>
        <v>Voer hier uw keuze in</v>
      </c>
      <c r="C9" s="4" t="s">
        <v>4</v>
      </c>
      <c r="D9" s="4" t="s">
        <v>4</v>
      </c>
      <c r="E9" s="4" t="s">
        <v>4</v>
      </c>
      <c r="F9" s="4" t="s">
        <v>4</v>
      </c>
      <c r="G9" s="4" t="s">
        <v>4</v>
      </c>
      <c r="H9" s="4" t="s">
        <v>3</v>
      </c>
      <c r="I9" s="4" t="s">
        <v>4</v>
      </c>
      <c r="J9" s="4" t="s">
        <v>3</v>
      </c>
      <c r="K9" s="4" t="s">
        <v>3</v>
      </c>
      <c r="L9" s="4" t="s">
        <v>4</v>
      </c>
      <c r="M9" s="4" t="s">
        <v>4</v>
      </c>
      <c r="N9" s="4" t="s">
        <v>4</v>
      </c>
      <c r="O9" s="4" t="s">
        <v>4</v>
      </c>
      <c r="P9" s="4">
        <f t="shared" si="8"/>
        <v>0</v>
      </c>
      <c r="Q9" s="4">
        <f t="shared" si="9"/>
        <v>0</v>
      </c>
      <c r="R9" s="4">
        <f t="shared" si="7"/>
        <v>0</v>
      </c>
      <c r="S9" s="4">
        <f t="shared" si="7"/>
        <v>0</v>
      </c>
      <c r="T9" s="4">
        <f t="shared" si="7"/>
        <v>0</v>
      </c>
      <c r="U9" s="4">
        <f t="shared" si="7"/>
        <v>0</v>
      </c>
      <c r="V9" s="4">
        <f t="shared" si="7"/>
        <v>0</v>
      </c>
      <c r="W9" s="4">
        <f t="shared" si="7"/>
        <v>0</v>
      </c>
      <c r="X9" s="4">
        <f t="shared" si="7"/>
        <v>0</v>
      </c>
      <c r="Y9" s="4">
        <f t="shared" si="7"/>
        <v>0</v>
      </c>
      <c r="Z9" s="4">
        <f t="shared" si="7"/>
        <v>0</v>
      </c>
      <c r="AA9" s="4">
        <f t="shared" si="7"/>
        <v>0</v>
      </c>
      <c r="AB9" s="4">
        <f t="shared" si="7"/>
        <v>0</v>
      </c>
      <c r="AD9" s="4">
        <f t="shared" ref="AD9:AD11" si="12">IF(B9=$AF$5,1,0)</f>
        <v>1</v>
      </c>
      <c r="AG9" s="6"/>
      <c r="AH9" s="6"/>
      <c r="AI9" s="6"/>
      <c r="AJ9" s="6"/>
      <c r="AK9" s="6"/>
      <c r="AL9" s="6"/>
    </row>
    <row r="10" spans="1:38" x14ac:dyDescent="0.25">
      <c r="A10" s="4" t="s">
        <v>33</v>
      </c>
      <c r="B10" s="4" t="str">
        <f>Invoer!D15</f>
        <v>Voer hier uw keuze in</v>
      </c>
      <c r="C10" s="4" t="s">
        <v>4</v>
      </c>
      <c r="D10" s="4" t="s">
        <v>4</v>
      </c>
      <c r="E10" s="4" t="s">
        <v>4</v>
      </c>
      <c r="F10" s="4" t="s">
        <v>4</v>
      </c>
      <c r="G10" s="4" t="s">
        <v>4</v>
      </c>
      <c r="H10" s="4" t="s">
        <v>3</v>
      </c>
      <c r="I10" s="4" t="s">
        <v>4</v>
      </c>
      <c r="J10" s="4" t="s">
        <v>3</v>
      </c>
      <c r="K10" s="4" t="s">
        <v>3</v>
      </c>
      <c r="L10" s="4" t="s">
        <v>3</v>
      </c>
      <c r="M10" s="4" t="s">
        <v>3</v>
      </c>
      <c r="N10" s="4" t="s">
        <v>3</v>
      </c>
      <c r="O10" s="4" t="s">
        <v>3</v>
      </c>
      <c r="P10" s="4">
        <f t="shared" si="8"/>
        <v>0</v>
      </c>
      <c r="Q10" s="4">
        <f t="shared" si="9"/>
        <v>0</v>
      </c>
      <c r="R10" s="4">
        <f t="shared" si="7"/>
        <v>0</v>
      </c>
      <c r="S10" s="4">
        <f t="shared" si="7"/>
        <v>0</v>
      </c>
      <c r="T10" s="4">
        <f t="shared" si="7"/>
        <v>0</v>
      </c>
      <c r="U10" s="4">
        <f t="shared" si="7"/>
        <v>0</v>
      </c>
      <c r="V10" s="4">
        <f>IF($B10 = I10,1,0)</f>
        <v>0</v>
      </c>
      <c r="W10" s="4">
        <f t="shared" si="7"/>
        <v>0</v>
      </c>
      <c r="X10" s="4">
        <f t="shared" si="7"/>
        <v>0</v>
      </c>
      <c r="Y10" s="4">
        <f t="shared" si="7"/>
        <v>0</v>
      </c>
      <c r="Z10" s="4">
        <f t="shared" si="7"/>
        <v>0</v>
      </c>
      <c r="AA10" s="4">
        <f t="shared" si="7"/>
        <v>0</v>
      </c>
      <c r="AB10" s="4">
        <f t="shared" si="7"/>
        <v>0</v>
      </c>
      <c r="AD10" s="4">
        <f t="shared" si="12"/>
        <v>1</v>
      </c>
      <c r="AG10" s="6"/>
      <c r="AH10" s="6"/>
      <c r="AI10" s="6"/>
      <c r="AJ10" s="6"/>
      <c r="AK10" s="6"/>
      <c r="AL10" s="6"/>
    </row>
    <row r="11" spans="1:38" x14ac:dyDescent="0.25">
      <c r="A11" s="4" t="s">
        <v>34</v>
      </c>
      <c r="B11" s="4" t="str">
        <f>Invoer!D16</f>
        <v>Voer hier uw keuze in</v>
      </c>
      <c r="C11" s="4" t="s">
        <v>3</v>
      </c>
      <c r="D11" s="4" t="s">
        <v>4</v>
      </c>
      <c r="E11" s="4" t="s">
        <v>4</v>
      </c>
      <c r="F11" s="4" t="s">
        <v>4</v>
      </c>
      <c r="G11" s="4" t="s">
        <v>4</v>
      </c>
      <c r="H11" s="4" t="s">
        <v>4</v>
      </c>
      <c r="I11" s="4" t="s">
        <v>4</v>
      </c>
      <c r="J11" s="4" t="s">
        <v>3</v>
      </c>
      <c r="K11" s="4" t="s">
        <v>3</v>
      </c>
      <c r="L11" s="4" t="s">
        <v>4</v>
      </c>
      <c r="M11" s="4" t="s">
        <v>4</v>
      </c>
      <c r="N11" s="4" t="s">
        <v>3</v>
      </c>
      <c r="O11" s="4" t="s">
        <v>3</v>
      </c>
      <c r="P11" s="4">
        <f t="shared" si="8"/>
        <v>0</v>
      </c>
      <c r="Q11" s="4">
        <f t="shared" si="9"/>
        <v>0</v>
      </c>
      <c r="R11" s="4">
        <f t="shared" si="7"/>
        <v>0</v>
      </c>
      <c r="S11" s="4">
        <f t="shared" si="7"/>
        <v>0</v>
      </c>
      <c r="T11" s="4">
        <f t="shared" si="7"/>
        <v>0</v>
      </c>
      <c r="U11" s="4">
        <f t="shared" si="7"/>
        <v>0</v>
      </c>
      <c r="V11" s="4">
        <f t="shared" si="7"/>
        <v>0</v>
      </c>
      <c r="W11" s="4">
        <f t="shared" si="7"/>
        <v>0</v>
      </c>
      <c r="X11" s="4">
        <f t="shared" si="7"/>
        <v>0</v>
      </c>
      <c r="Y11" s="4">
        <f t="shared" si="7"/>
        <v>0</v>
      </c>
      <c r="Z11" s="4">
        <f t="shared" si="7"/>
        <v>0</v>
      </c>
      <c r="AA11" s="4">
        <f t="shared" si="7"/>
        <v>0</v>
      </c>
      <c r="AB11" s="4">
        <f t="shared" si="7"/>
        <v>0</v>
      </c>
      <c r="AD11" s="4">
        <f t="shared" si="12"/>
        <v>1</v>
      </c>
      <c r="AG11" s="6"/>
      <c r="AH11" s="6"/>
      <c r="AI11" s="6"/>
      <c r="AJ11" s="6"/>
      <c r="AK11" s="6"/>
      <c r="AL11" s="6"/>
    </row>
    <row r="12" spans="1:38" x14ac:dyDescent="0.25">
      <c r="A12" s="4" t="s">
        <v>37</v>
      </c>
      <c r="B12" s="4" t="str">
        <f>Invoer!D17</f>
        <v>Voer hier uw keuze in</v>
      </c>
      <c r="C12" s="4" t="s">
        <v>3</v>
      </c>
      <c r="D12" s="4" t="s">
        <v>4</v>
      </c>
      <c r="E12" s="4" t="s">
        <v>4</v>
      </c>
      <c r="F12" s="4" t="s">
        <v>4</v>
      </c>
      <c r="G12" s="4" t="s">
        <v>4</v>
      </c>
      <c r="H12" s="4" t="s">
        <v>4</v>
      </c>
      <c r="I12" s="4" t="s">
        <v>4</v>
      </c>
      <c r="J12" s="4" t="s">
        <v>4</v>
      </c>
      <c r="K12" s="4" t="s">
        <v>4</v>
      </c>
      <c r="L12" s="4" t="s">
        <v>3</v>
      </c>
      <c r="M12" s="4" t="s">
        <v>4</v>
      </c>
      <c r="N12" s="4" t="s">
        <v>3</v>
      </c>
      <c r="O12" s="4" t="s">
        <v>3</v>
      </c>
      <c r="P12" s="4">
        <f t="shared" si="8"/>
        <v>0</v>
      </c>
      <c r="Q12" s="4">
        <f t="shared" si="9"/>
        <v>0</v>
      </c>
      <c r="R12" s="4">
        <f t="shared" si="7"/>
        <v>0</v>
      </c>
      <c r="S12" s="4">
        <f t="shared" si="7"/>
        <v>0</v>
      </c>
      <c r="T12" s="4">
        <f t="shared" si="7"/>
        <v>0</v>
      </c>
      <c r="U12" s="4">
        <f t="shared" si="7"/>
        <v>0</v>
      </c>
      <c r="V12" s="4">
        <f t="shared" si="7"/>
        <v>0</v>
      </c>
      <c r="W12" s="4">
        <f t="shared" si="7"/>
        <v>0</v>
      </c>
      <c r="X12" s="4">
        <f t="shared" si="7"/>
        <v>0</v>
      </c>
      <c r="Y12" s="4">
        <f t="shared" si="7"/>
        <v>0</v>
      </c>
      <c r="Z12" s="4">
        <f t="shared" si="7"/>
        <v>0</v>
      </c>
      <c r="AA12" s="4">
        <f t="shared" si="7"/>
        <v>0</v>
      </c>
      <c r="AB12" s="4">
        <f t="shared" si="7"/>
        <v>0</v>
      </c>
      <c r="AD12" s="4">
        <f t="shared" ref="AD12" si="13">IF(B12=$AF$5,1,0)</f>
        <v>1</v>
      </c>
      <c r="AG12" s="6"/>
      <c r="AH12" s="6"/>
      <c r="AI12" s="6"/>
      <c r="AJ12" s="6"/>
      <c r="AK12" s="6"/>
      <c r="AL12" s="6"/>
    </row>
    <row r="13" spans="1:38" x14ac:dyDescent="0.25">
      <c r="A13" s="4" t="s">
        <v>27</v>
      </c>
      <c r="B13" s="4" t="str">
        <f>Invoer!D18</f>
        <v>Voer hier uw keuze in</v>
      </c>
      <c r="C13" s="4" t="s">
        <v>4</v>
      </c>
      <c r="D13" s="4" t="s">
        <v>4</v>
      </c>
      <c r="E13" s="4" t="s">
        <v>4</v>
      </c>
      <c r="F13" s="4" t="s">
        <v>4</v>
      </c>
      <c r="G13" s="4" t="s">
        <v>4</v>
      </c>
      <c r="H13" s="4" t="s">
        <v>3</v>
      </c>
      <c r="I13" s="4" t="s">
        <v>4</v>
      </c>
      <c r="J13" s="4" t="s">
        <v>3</v>
      </c>
      <c r="K13" s="4" t="s">
        <v>4</v>
      </c>
      <c r="L13" s="4" t="s">
        <v>4</v>
      </c>
      <c r="M13" s="4" t="s">
        <v>4</v>
      </c>
      <c r="N13" s="4" t="s">
        <v>3</v>
      </c>
      <c r="O13" s="4" t="s">
        <v>3</v>
      </c>
      <c r="P13" s="4">
        <f t="shared" ref="P13" si="14">IF($B13 = C13,1,0)</f>
        <v>0</v>
      </c>
      <c r="Q13" s="4">
        <f t="shared" ref="Q13" si="15">IF($B13 = D13,1,0)</f>
        <v>0</v>
      </c>
      <c r="R13" s="4">
        <f t="shared" ref="R13" si="16">IF($B13 = E13,1,0)</f>
        <v>0</v>
      </c>
      <c r="S13" s="4">
        <f t="shared" ref="S13" si="17">IF($B13 = F13,1,0)</f>
        <v>0</v>
      </c>
      <c r="T13" s="4">
        <f t="shared" ref="T13" si="18">IF($B13 = G13,1,0)</f>
        <v>0</v>
      </c>
      <c r="U13" s="4">
        <f t="shared" ref="U13" si="19">IF($B13 = H13,1,0)</f>
        <v>0</v>
      </c>
      <c r="V13" s="4">
        <f t="shared" ref="V13" si="20">IF($B13 = I13,1,0)</f>
        <v>0</v>
      </c>
      <c r="W13" s="4">
        <f t="shared" ref="W13" si="21">IF($B13 = J13,1,0)</f>
        <v>0</v>
      </c>
      <c r="X13" s="4">
        <f t="shared" ref="X13" si="22">IF($B13 = K13,1,0)</f>
        <v>0</v>
      </c>
      <c r="Y13" s="4">
        <f t="shared" ref="Y13" si="23">IF($B13 = L13,1,0)</f>
        <v>0</v>
      </c>
      <c r="Z13" s="4">
        <f t="shared" ref="Z13" si="24">IF($B13 = M13,1,0)</f>
        <v>0</v>
      </c>
      <c r="AA13" s="4">
        <f t="shared" ref="AA13" si="25">IF($B13 = N13,1,0)</f>
        <v>0</v>
      </c>
      <c r="AB13" s="4">
        <f t="shared" ref="AB13" si="26">IF($B13 = O13,1,0)</f>
        <v>0</v>
      </c>
      <c r="AD13" s="4">
        <f t="shared" ref="AD13" si="27">IF(B13=$AF$5,1,0)</f>
        <v>1</v>
      </c>
      <c r="AG13" s="6"/>
      <c r="AH13" s="6"/>
      <c r="AI13" s="6"/>
      <c r="AJ13" s="6"/>
      <c r="AK13" s="6"/>
      <c r="AL13" s="6"/>
    </row>
    <row r="14" spans="1:38" x14ac:dyDescent="0.25">
      <c r="A14" s="4" t="s">
        <v>36</v>
      </c>
      <c r="B14" s="4" t="str">
        <f>Invoer!D19</f>
        <v>Voer hier uw keuze in</v>
      </c>
      <c r="C14" s="4" t="s">
        <v>4</v>
      </c>
      <c r="D14" s="4" t="s">
        <v>4</v>
      </c>
      <c r="E14" s="4" t="s">
        <v>4</v>
      </c>
      <c r="F14" s="4" t="s">
        <v>4</v>
      </c>
      <c r="G14" s="4" t="s">
        <v>4</v>
      </c>
      <c r="H14" s="4" t="s">
        <v>4</v>
      </c>
      <c r="I14" s="4" t="s">
        <v>4</v>
      </c>
      <c r="J14" s="4" t="s">
        <v>4</v>
      </c>
      <c r="K14" s="4" t="s">
        <v>4</v>
      </c>
      <c r="L14" s="4" t="s">
        <v>4</v>
      </c>
      <c r="M14" s="4" t="s">
        <v>4</v>
      </c>
      <c r="N14" s="4" t="s">
        <v>4</v>
      </c>
      <c r="O14" s="4" t="s">
        <v>4</v>
      </c>
      <c r="P14" s="4">
        <f>IF($B14 = C14,1,0)</f>
        <v>0</v>
      </c>
      <c r="Q14" s="4">
        <f t="shared" ref="Q14" si="28">IF($B14 = D14,1,0)</f>
        <v>0</v>
      </c>
      <c r="R14" s="4">
        <f t="shared" ref="R14" si="29">IF($B14 = E14,1,0)</f>
        <v>0</v>
      </c>
      <c r="S14" s="4">
        <f t="shared" ref="S14" si="30">IF($B14 = F14,1,0)</f>
        <v>0</v>
      </c>
      <c r="T14" s="4">
        <f t="shared" ref="T14" si="31">IF($B14 = G14,1,0)</f>
        <v>0</v>
      </c>
      <c r="U14" s="4">
        <f t="shared" ref="U14" si="32">IF($B14 = H14,1,0)</f>
        <v>0</v>
      </c>
      <c r="V14" s="4">
        <f t="shared" ref="V14" si="33">IF($B14 = I14,1,0)</f>
        <v>0</v>
      </c>
      <c r="W14" s="4">
        <f t="shared" ref="W14" si="34">IF($B14 = J14,1,0)</f>
        <v>0</v>
      </c>
      <c r="X14" s="4">
        <f t="shared" ref="X14" si="35">IF($B14 = K14,1,0)</f>
        <v>0</v>
      </c>
      <c r="Y14" s="4">
        <f t="shared" ref="Y14" si="36">IF($B14 = L14,1,0)</f>
        <v>0</v>
      </c>
      <c r="Z14" s="4">
        <f t="shared" ref="Z14" si="37">IF($B14 = M14,1,0)</f>
        <v>0</v>
      </c>
      <c r="AA14" s="4">
        <f t="shared" ref="AA14" si="38">IF($B14 = N14,1,0)</f>
        <v>0</v>
      </c>
      <c r="AB14" s="4">
        <f t="shared" ref="AB14" si="39">IF($B14 = O14,1,0)</f>
        <v>0</v>
      </c>
      <c r="AD14" s="4">
        <f t="shared" ref="AD14" si="40">IF(B14=$AF$5,1,0)</f>
        <v>1</v>
      </c>
      <c r="AG14" s="6"/>
      <c r="AH14" s="6"/>
      <c r="AI14" s="6"/>
      <c r="AJ14" s="6"/>
      <c r="AK14" s="6"/>
      <c r="AL14" s="6"/>
    </row>
    <row r="15" spans="1:38" x14ac:dyDescent="0.25">
      <c r="AG15" s="6"/>
      <c r="AH15" s="6"/>
      <c r="AI15" s="6"/>
      <c r="AJ15" s="6"/>
      <c r="AK15" s="6"/>
      <c r="AL15" s="6"/>
    </row>
    <row r="16" spans="1:38" x14ac:dyDescent="0.25">
      <c r="AG16" s="6"/>
      <c r="AH16" s="6"/>
      <c r="AI16" s="6"/>
      <c r="AJ16" s="6"/>
      <c r="AK16" s="6"/>
      <c r="AL16" s="6"/>
    </row>
    <row r="17" spans="1:38" x14ac:dyDescent="0.25">
      <c r="A17" s="11"/>
      <c r="B17" s="11" t="s">
        <v>9</v>
      </c>
      <c r="C17" s="11" t="s">
        <v>8</v>
      </c>
      <c r="AG17" s="6"/>
      <c r="AH17" s="6"/>
      <c r="AI17" s="6"/>
      <c r="AJ17" s="6"/>
      <c r="AK17" s="6"/>
      <c r="AL17" s="6"/>
    </row>
    <row r="18" spans="1:38" x14ac:dyDescent="0.25">
      <c r="A18" s="4">
        <v>1</v>
      </c>
      <c r="B18" s="11" t="str" cm="1">
        <f t="array" ref="B18">INDEX(Rekenblad!C$2:O$2,0,Rekenblad!A18)</f>
        <v>VVD</v>
      </c>
      <c r="C18" s="12" cm="1">
        <f t="array" ref="C18">INDEX(Rekenblad!C$1:AC$1,0,Rekenblad!A18)</f>
        <v>0</v>
      </c>
      <c r="AG18" s="6"/>
      <c r="AH18" s="6"/>
      <c r="AI18" s="6"/>
      <c r="AJ18" s="6"/>
      <c r="AK18" s="6"/>
      <c r="AL18" s="6"/>
    </row>
    <row r="19" spans="1:38" x14ac:dyDescent="0.25">
      <c r="A19" s="4">
        <v>2</v>
      </c>
      <c r="B19" s="11" t="str" cm="1">
        <f t="array" ref="B19">INDEX(Rekenblad!C$2:O$2,0,Rekenblad!A19)</f>
        <v>SP</v>
      </c>
      <c r="C19" s="12" cm="1">
        <f t="array" ref="C19">INDEX(Rekenblad!C$1:AC$1,0,Rekenblad!A19)</f>
        <v>0</v>
      </c>
      <c r="AG19" s="6"/>
      <c r="AH19" s="6"/>
      <c r="AI19" s="6"/>
      <c r="AJ19" s="6"/>
      <c r="AK19" s="6"/>
      <c r="AL19" s="6"/>
    </row>
    <row r="20" spans="1:38" x14ac:dyDescent="0.25">
      <c r="A20" s="4">
        <v>3</v>
      </c>
      <c r="B20" s="11" t="str" cm="1">
        <f t="array" ref="B20">INDEX(Rekenblad!C$2:O$2,0,Rekenblad!A20)</f>
        <v>PvdD</v>
      </c>
      <c r="C20" s="12" cm="1">
        <f t="array" ref="C20">INDEX(Rekenblad!C$1:AC$1,0,Rekenblad!A20)</f>
        <v>0</v>
      </c>
      <c r="AG20" s="6"/>
      <c r="AH20" s="6"/>
      <c r="AI20" s="6"/>
      <c r="AJ20" s="6"/>
      <c r="AK20" s="6"/>
      <c r="AL20" s="6"/>
    </row>
    <row r="21" spans="1:38" x14ac:dyDescent="0.25">
      <c r="A21" s="4">
        <v>4</v>
      </c>
      <c r="B21" s="11" t="str" cm="1">
        <f t="array" ref="B21">INDEX(Rekenblad!C$2:O$2,0,Rekenblad!A21)</f>
        <v>50PLUS</v>
      </c>
      <c r="C21" s="12" cm="1">
        <f t="array" ref="C21">INDEX(Rekenblad!C$1:AC$1,0,Rekenblad!A21)</f>
        <v>0</v>
      </c>
      <c r="AG21" s="6"/>
      <c r="AH21" s="6"/>
      <c r="AI21" s="6"/>
      <c r="AJ21" s="6"/>
      <c r="AK21" s="6"/>
      <c r="AL21" s="6"/>
    </row>
    <row r="22" spans="1:38" x14ac:dyDescent="0.25">
      <c r="A22" s="4">
        <v>5</v>
      </c>
      <c r="B22" s="11" t="str" cm="1">
        <f t="array" ref="B22">INDEX(Rekenblad!C$2:O$2,0,Rekenblad!A22)</f>
        <v>PVV</v>
      </c>
      <c r="C22" s="12" cm="1">
        <f t="array" ref="C22">INDEX(Rekenblad!C$1:AC$1,0,Rekenblad!A22)</f>
        <v>0</v>
      </c>
      <c r="AG22" s="6"/>
      <c r="AH22" s="6"/>
      <c r="AI22" s="6"/>
      <c r="AJ22" s="6"/>
      <c r="AK22" s="6"/>
      <c r="AL22" s="6"/>
    </row>
    <row r="23" spans="1:38" x14ac:dyDescent="0.25">
      <c r="A23" s="4">
        <v>6</v>
      </c>
      <c r="B23" s="11" t="str" cm="1">
        <f t="array" ref="B23">INDEX(Rekenblad!C$2:O$2,0,Rekenblad!A23)</f>
        <v>GroenLinks</v>
      </c>
      <c r="C23" s="12" cm="1">
        <f t="array" ref="C23">INDEX(Rekenblad!C$1:AC$1,0,Rekenblad!A23)</f>
        <v>0</v>
      </c>
      <c r="AG23" s="6"/>
      <c r="AH23" s="6"/>
      <c r="AI23" s="6"/>
      <c r="AJ23" s="6"/>
      <c r="AK23" s="6"/>
      <c r="AL23" s="6"/>
    </row>
    <row r="24" spans="1:38" x14ac:dyDescent="0.25">
      <c r="A24" s="4">
        <v>7</v>
      </c>
      <c r="B24" s="11" t="str" cm="1">
        <f t="array" ref="B24">INDEX(Rekenblad!C$2:O$2,0,Rekenblad!A24)</f>
        <v>Forum voor Democratie</v>
      </c>
      <c r="C24" s="12" cm="1">
        <f t="array" ref="C24">INDEX(Rekenblad!C$1:AC$1,0,Rekenblad!A24)</f>
        <v>0</v>
      </c>
      <c r="AG24" s="6"/>
      <c r="AH24" s="6"/>
      <c r="AI24" s="6"/>
      <c r="AJ24" s="6"/>
      <c r="AK24" s="6"/>
      <c r="AL24" s="6"/>
    </row>
    <row r="25" spans="1:38" x14ac:dyDescent="0.25">
      <c r="A25" s="4">
        <v>8</v>
      </c>
      <c r="B25" s="11" t="str" cm="1">
        <f t="array" ref="B25">INDEX(Rekenblad!C$2:O$2,0,Rekenblad!A25)</f>
        <v>D66</v>
      </c>
      <c r="C25" s="12" cm="1">
        <f t="array" ref="C25">INDEX(Rekenblad!C$1:AC$1,0,Rekenblad!A25)</f>
        <v>0</v>
      </c>
      <c r="AG25" s="6"/>
      <c r="AH25" s="6"/>
      <c r="AI25" s="6"/>
      <c r="AJ25" s="6"/>
      <c r="AK25" s="6"/>
      <c r="AL25" s="6"/>
    </row>
    <row r="26" spans="1:38" x14ac:dyDescent="0.25">
      <c r="A26" s="4">
        <v>9</v>
      </c>
      <c r="B26" s="11" t="str" cm="1">
        <f t="array" ref="B26">INDEX(Rekenblad!C$2:O$2,0,Rekenblad!A26)</f>
        <v>PvdA</v>
      </c>
      <c r="C26" s="12" cm="1">
        <f t="array" ref="C26">INDEX(Rekenblad!C$1:AC$1,0,Rekenblad!A26)</f>
        <v>0</v>
      </c>
      <c r="AG26" s="6"/>
      <c r="AH26" s="6"/>
      <c r="AI26" s="6"/>
      <c r="AJ26" s="6"/>
      <c r="AK26" s="6"/>
      <c r="AL26" s="6"/>
    </row>
    <row r="27" spans="1:38" x14ac:dyDescent="0.25">
      <c r="A27" s="4">
        <v>10</v>
      </c>
      <c r="B27" s="11" t="str" cm="1">
        <f t="array" ref="B27">INDEX(Rekenblad!C$2:O$2,0,Rekenblad!A27)</f>
        <v>DENK</v>
      </c>
      <c r="C27" s="12" cm="1">
        <f t="array" ref="C27">INDEX(Rekenblad!C$1:AC$1,0,Rekenblad!A27)</f>
        <v>0</v>
      </c>
      <c r="AG27" s="6"/>
      <c r="AH27" s="6"/>
      <c r="AI27" s="6"/>
      <c r="AJ27" s="6"/>
      <c r="AK27" s="6"/>
      <c r="AL27" s="6"/>
    </row>
    <row r="28" spans="1:38" x14ac:dyDescent="0.25">
      <c r="A28" s="4">
        <v>11</v>
      </c>
      <c r="B28" s="11" t="str" cm="1">
        <f t="array" ref="B28">INDEX(Rekenblad!C$2:O$2,0,Rekenblad!A28)</f>
        <v>CDA</v>
      </c>
      <c r="C28" s="12" cm="1">
        <f t="array" ref="C28">INDEX(Rekenblad!C$1:AC$1,0,Rekenblad!A28)</f>
        <v>0</v>
      </c>
      <c r="AG28" s="6"/>
      <c r="AH28" s="6"/>
      <c r="AI28" s="6"/>
      <c r="AJ28" s="6"/>
      <c r="AK28" s="6"/>
      <c r="AL28" s="6"/>
    </row>
    <row r="29" spans="1:38" x14ac:dyDescent="0.25">
      <c r="A29" s="4">
        <v>12</v>
      </c>
      <c r="B29" s="11" t="str" cm="1">
        <f t="array" ref="B29">INDEX(Rekenblad!C$2:O$2,0,Rekenblad!A29)</f>
        <v>ChristenUnie</v>
      </c>
      <c r="C29" s="12" cm="1">
        <f t="array" ref="C29">INDEX(Rekenblad!C$1:AC$1,0,Rekenblad!A29)</f>
        <v>0</v>
      </c>
      <c r="AG29" s="6"/>
      <c r="AH29" s="6"/>
      <c r="AI29" s="6"/>
      <c r="AJ29" s="6"/>
      <c r="AK29" s="6"/>
      <c r="AL29" s="6"/>
    </row>
    <row r="30" spans="1:38" x14ac:dyDescent="0.25">
      <c r="A30" s="4">
        <v>13</v>
      </c>
      <c r="B30" s="11" t="str" cm="1">
        <f t="array" ref="B30">INDEX(Rekenblad!C$2:O$2,0,Rekenblad!A30)</f>
        <v>SGP</v>
      </c>
      <c r="C30" s="12" cm="1">
        <f t="array" ref="C30">INDEX(Rekenblad!C$1:AC$1,0,Rekenblad!A30)</f>
        <v>0</v>
      </c>
    </row>
    <row r="45" spans="1:28"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row>
    <row r="46" spans="1:28"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row>
    <row r="47" spans="1:28"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row>
    <row r="48" spans="1:28"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row>
    <row r="49" spans="1:28"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row>
    <row r="50" spans="1:28"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row>
    <row r="51" spans="1:28"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row>
    <row r="52" spans="1:28"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row>
    <row r="53" spans="1:28"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row>
    <row r="54" spans="1:28"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row>
    <row r="55" spans="1:28"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row>
    <row r="56" spans="1:28"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row>
    <row r="57" spans="1:28"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row>
    <row r="58" spans="1:28"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row>
    <row r="59" spans="1:28"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row>
  </sheetData>
  <sheetProtection algorithmName="SHA-512" hashValue="iswNZ5qPwHJtJZqqAhzT4D5vvC60Vnc4s+HijCOiEFXBUWsfLC7l389UJPgv0tRhp6W9VRjp6RV6x5jO1lUsDA==" saltValue="Pvi8rW3uyxPi2VoAzJULfQ==" spinCount="100000" sheet="1" selectLockedCells="1" selectUnlockedCells="1"/>
  <mergeCells count="1">
    <mergeCell ref="P1:AB1"/>
  </mergeCells>
  <phoneticPr fontId="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Invoer</vt:lpstr>
      <vt:lpstr>Rekenblad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 user</dc:creator>
  <cp:lastModifiedBy>ZBook</cp:lastModifiedBy>
  <cp:lastPrinted>2021-03-03T17:03:10Z</cp:lastPrinted>
  <dcterms:created xsi:type="dcterms:W3CDTF">2021-02-23T19:04:00Z</dcterms:created>
  <dcterms:modified xsi:type="dcterms:W3CDTF">2021-03-08T18:39:42Z</dcterms:modified>
</cp:coreProperties>
</file>